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keo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2" customWidth="1" min="4" max="4"/>
    <col width="11" customWidth="1" min="5" max="5"/>
    <col width="16" customWidth="1" min="6" max="6"/>
    <col width="16" customWidth="1" min="7" max="7"/>
    <col width="14" customWidth="1" min="8" max="8"/>
    <col width="14" customWidth="1" min="9" max="9"/>
    <col width="15" customWidth="1" min="10" max="10"/>
  </cols>
  <sheetData>
    <row r="1">
      <c r="A1" s="1" t="inlineStr">
        <is>
          <t>BoardCount drywall takeoff worksheet</t>
        </is>
      </c>
    </row>
    <row r="2">
      <c r="A2" t="inlineStr">
        <is>
          <t>Yellow cells are yours to fill in. Everything else calculates. From boardcount.app. Check every number before you order or price.</t>
        </is>
      </c>
    </row>
    <row r="3">
      <c r="A3" s="2" t="inlineStr">
        <is>
          <t>Job</t>
        </is>
      </c>
      <c r="B3" s="3" t="inlineStr"/>
    </row>
    <row r="5" ht="46" customHeight="1">
      <c r="A5" s="4" t="inlineStr">
        <is>
          <t>Room</t>
        </is>
      </c>
      <c r="B5" s="4" t="inlineStr">
        <is>
          <t>Length (ft)</t>
        </is>
      </c>
      <c r="C5" s="4" t="inlineStr">
        <is>
          <t>Width (ft)</t>
        </is>
      </c>
      <c r="D5" s="4" t="inlineStr">
        <is>
          <t>Wall height (ft)</t>
        </is>
      </c>
      <c r="E5" s="4" t="inlineStr">
        <is>
          <t>Ceiling? (Y/N)</t>
        </is>
      </c>
      <c r="F5" s="4" t="inlineStr">
        <is>
          <t>Openings to subtract (sq ft)</t>
        </is>
      </c>
      <c r="G5" s="4" t="inlineStr">
        <is>
          <t>Extra areas: soffits, closets (sq ft)</t>
        </is>
      </c>
      <c r="H5" s="4" t="inlineStr">
        <is>
          <t>Wall area (sq ft)</t>
        </is>
      </c>
      <c r="I5" s="4" t="inlineStr">
        <is>
          <t>Ceiling area (sq ft)</t>
        </is>
      </c>
      <c r="J5" s="4" t="inlineStr">
        <is>
          <t>Installed area (sq ft)</t>
        </is>
      </c>
    </row>
    <row r="6">
      <c r="A6" s="3" t="inlineStr">
        <is>
          <t>Living room (example)</t>
        </is>
      </c>
      <c r="B6" s="3" t="n">
        <v>18</v>
      </c>
      <c r="C6" s="3" t="n">
        <v>14</v>
      </c>
      <c r="D6" s="3" t="n">
        <v>8</v>
      </c>
      <c r="E6" s="3" t="inlineStr">
        <is>
          <t>Y</t>
        </is>
      </c>
      <c r="F6" s="3" t="n">
        <v>63</v>
      </c>
      <c r="G6" s="3" t="n">
        <v>0</v>
      </c>
      <c r="H6">
        <f>IF(OR(B6="",C6="",D6=""),0,MAX(0,2*(B6+C6)*D6-N(F6))+N(G6))</f>
        <v/>
      </c>
      <c r="I6">
        <f>IF(AND(UPPER(E6)="Y",B6&lt;&gt;"",C6&lt;&gt;""),B6*C6,0)</f>
        <v/>
      </c>
      <c r="J6">
        <f>H6+I6</f>
        <v/>
      </c>
    </row>
    <row r="7">
      <c r="A7" s="3" t="inlineStr">
        <is>
          <t>Bedroom (example)</t>
        </is>
      </c>
      <c r="B7" s="3" t="n">
        <v>12</v>
      </c>
      <c r="C7" s="3" t="n">
        <v>12</v>
      </c>
      <c r="D7" s="3" t="n">
        <v>8</v>
      </c>
      <c r="E7" s="3" t="inlineStr">
        <is>
          <t>Y</t>
        </is>
      </c>
      <c r="F7" s="3" t="n">
        <v>36</v>
      </c>
      <c r="G7" s="3" t="n">
        <v>0</v>
      </c>
      <c r="H7">
        <f>IF(OR(B7="",C7="",D7=""),0,MAX(0,2*(B7+C7)*D7-N(F7))+N(G7))</f>
        <v/>
      </c>
      <c r="I7">
        <f>IF(AND(UPPER(E7)="Y",B7&lt;&gt;"",C7&lt;&gt;""),B7*C7,0)</f>
        <v/>
      </c>
      <c r="J7">
        <f>H7+I7</f>
        <v/>
      </c>
    </row>
    <row r="8">
      <c r="A8" s="3" t="n"/>
      <c r="B8" s="3" t="n"/>
      <c r="C8" s="3" t="n"/>
      <c r="D8" s="3" t="n"/>
      <c r="E8" s="3" t="n"/>
      <c r="F8" s="3" t="n"/>
      <c r="G8" s="3" t="n"/>
      <c r="H8">
        <f>IF(OR(B8="",C8="",D8=""),0,MAX(0,2*(B8+C8)*D8-N(F8))+N(G8))</f>
        <v/>
      </c>
      <c r="I8">
        <f>IF(AND(UPPER(E8)="Y",B8&lt;&gt;"",C8&lt;&gt;""),B8*C8,0)</f>
        <v/>
      </c>
      <c r="J8">
        <f>H8+I8</f>
        <v/>
      </c>
    </row>
    <row r="9">
      <c r="A9" s="3" t="n"/>
      <c r="B9" s="3" t="n"/>
      <c r="C9" s="3" t="n"/>
      <c r="D9" s="3" t="n"/>
      <c r="E9" s="3" t="n"/>
      <c r="F9" s="3" t="n"/>
      <c r="G9" s="3" t="n"/>
      <c r="H9">
        <f>IF(OR(B9="",C9="",D9=""),0,MAX(0,2*(B9+C9)*D9-N(F9))+N(G9))</f>
        <v/>
      </c>
      <c r="I9">
        <f>IF(AND(UPPER(E9)="Y",B9&lt;&gt;"",C9&lt;&gt;""),B9*C9,0)</f>
        <v/>
      </c>
      <c r="J9">
        <f>H9+I9</f>
        <v/>
      </c>
    </row>
    <row r="10">
      <c r="A10" s="3" t="n"/>
      <c r="B10" s="3" t="n"/>
      <c r="C10" s="3" t="n"/>
      <c r="D10" s="3" t="n"/>
      <c r="E10" s="3" t="n"/>
      <c r="F10" s="3" t="n"/>
      <c r="G10" s="3" t="n"/>
      <c r="H10">
        <f>IF(OR(B10="",C10="",D10=""),0,MAX(0,2*(B10+C10)*D10-N(F10))+N(G10))</f>
        <v/>
      </c>
      <c r="I10">
        <f>IF(AND(UPPER(E10)="Y",B10&lt;&gt;"",C10&lt;&gt;""),B10*C10,0)</f>
        <v/>
      </c>
      <c r="J10">
        <f>H10+I10</f>
        <v/>
      </c>
    </row>
    <row r="11">
      <c r="A11" s="3" t="n"/>
      <c r="B11" s="3" t="n"/>
      <c r="C11" s="3" t="n"/>
      <c r="D11" s="3" t="n"/>
      <c r="E11" s="3" t="n"/>
      <c r="F11" s="3" t="n"/>
      <c r="G11" s="3" t="n"/>
      <c r="H11">
        <f>IF(OR(B11="",C11="",D11=""),0,MAX(0,2*(B11+C11)*D11-N(F11))+N(G11))</f>
        <v/>
      </c>
      <c r="I11">
        <f>IF(AND(UPPER(E11)="Y",B11&lt;&gt;"",C11&lt;&gt;""),B11*C11,0)</f>
        <v/>
      </c>
      <c r="J11">
        <f>H11+I11</f>
        <v/>
      </c>
    </row>
    <row r="12">
      <c r="A12" s="3" t="n"/>
      <c r="B12" s="3" t="n"/>
      <c r="C12" s="3" t="n"/>
      <c r="D12" s="3" t="n"/>
      <c r="E12" s="3" t="n"/>
      <c r="F12" s="3" t="n"/>
      <c r="G12" s="3" t="n"/>
      <c r="H12">
        <f>IF(OR(B12="",C12="",D12=""),0,MAX(0,2*(B12+C12)*D12-N(F12))+N(G12))</f>
        <v/>
      </c>
      <c r="I12">
        <f>IF(AND(UPPER(E12)="Y",B12&lt;&gt;"",C12&lt;&gt;""),B12*C12,0)</f>
        <v/>
      </c>
      <c r="J12">
        <f>H12+I12</f>
        <v/>
      </c>
    </row>
    <row r="13">
      <c r="A13" s="3" t="n"/>
      <c r="B13" s="3" t="n"/>
      <c r="C13" s="3" t="n"/>
      <c r="D13" s="3" t="n"/>
      <c r="E13" s="3" t="n"/>
      <c r="F13" s="3" t="n"/>
      <c r="G13" s="3" t="n"/>
      <c r="H13">
        <f>IF(OR(B13="",C13="",D13=""),0,MAX(0,2*(B13+C13)*D13-N(F13))+N(G13))</f>
        <v/>
      </c>
      <c r="I13">
        <f>IF(AND(UPPER(E13)="Y",B13&lt;&gt;"",C13&lt;&gt;""),B13*C13,0)</f>
        <v/>
      </c>
      <c r="J13">
        <f>H13+I13</f>
        <v/>
      </c>
    </row>
    <row r="14">
      <c r="A14" s="3" t="n"/>
      <c r="B14" s="3" t="n"/>
      <c r="C14" s="3" t="n"/>
      <c r="D14" s="3" t="n"/>
      <c r="E14" s="3" t="n"/>
      <c r="F14" s="3" t="n"/>
      <c r="G14" s="3" t="n"/>
      <c r="H14">
        <f>IF(OR(B14="",C14="",D14=""),0,MAX(0,2*(B14+C14)*D14-N(F14))+N(G14))</f>
        <v/>
      </c>
      <c r="I14">
        <f>IF(AND(UPPER(E14)="Y",B14&lt;&gt;"",C14&lt;&gt;""),B14*C14,0)</f>
        <v/>
      </c>
      <c r="J14">
        <f>H14+I14</f>
        <v/>
      </c>
    </row>
    <row r="15">
      <c r="A15" s="3" t="n"/>
      <c r="B15" s="3" t="n"/>
      <c r="C15" s="3" t="n"/>
      <c r="D15" s="3" t="n"/>
      <c r="E15" s="3" t="n"/>
      <c r="F15" s="3" t="n"/>
      <c r="G15" s="3" t="n"/>
      <c r="H15">
        <f>IF(OR(B15="",C15="",D15=""),0,MAX(0,2*(B15+C15)*D15-N(F15))+N(G15))</f>
        <v/>
      </c>
      <c r="I15">
        <f>IF(AND(UPPER(E15)="Y",B15&lt;&gt;"",C15&lt;&gt;""),B15*C15,0)</f>
        <v/>
      </c>
      <c r="J15">
        <f>H15+I15</f>
        <v/>
      </c>
    </row>
    <row r="16">
      <c r="A16" s="3" t="n"/>
      <c r="B16" s="3" t="n"/>
      <c r="C16" s="3" t="n"/>
      <c r="D16" s="3" t="n"/>
      <c r="E16" s="3" t="n"/>
      <c r="F16" s="3" t="n"/>
      <c r="G16" s="3" t="n"/>
      <c r="H16">
        <f>IF(OR(B16="",C16="",D16=""),0,MAX(0,2*(B16+C16)*D16-N(F16))+N(G16))</f>
        <v/>
      </c>
      <c r="I16">
        <f>IF(AND(UPPER(E16)="Y",B16&lt;&gt;"",C16&lt;&gt;""),B16*C16,0)</f>
        <v/>
      </c>
      <c r="J16">
        <f>H16+I16</f>
        <v/>
      </c>
    </row>
    <row r="17">
      <c r="A17" s="3" t="n"/>
      <c r="B17" s="3" t="n"/>
      <c r="C17" s="3" t="n"/>
      <c r="D17" s="3" t="n"/>
      <c r="E17" s="3" t="n"/>
      <c r="F17" s="3" t="n"/>
      <c r="G17" s="3" t="n"/>
      <c r="H17">
        <f>IF(OR(B17="",C17="",D17=""),0,MAX(0,2*(B17+C17)*D17-N(F17))+N(G17))</f>
        <v/>
      </c>
      <c r="I17">
        <f>IF(AND(UPPER(E17)="Y",B17&lt;&gt;"",C17&lt;&gt;""),B17*C17,0)</f>
        <v/>
      </c>
      <c r="J17">
        <f>H17+I17</f>
        <v/>
      </c>
    </row>
    <row r="18">
      <c r="A18" s="3" t="n"/>
      <c r="B18" s="3" t="n"/>
      <c r="C18" s="3" t="n"/>
      <c r="D18" s="3" t="n"/>
      <c r="E18" s="3" t="n"/>
      <c r="F18" s="3" t="n"/>
      <c r="G18" s="3" t="n"/>
      <c r="H18">
        <f>IF(OR(B18="",C18="",D18=""),0,MAX(0,2*(B18+C18)*D18-N(F18))+N(G18))</f>
        <v/>
      </c>
      <c r="I18">
        <f>IF(AND(UPPER(E18)="Y",B18&lt;&gt;"",C18&lt;&gt;""),B18*C18,0)</f>
        <v/>
      </c>
      <c r="J18">
        <f>H18+I18</f>
        <v/>
      </c>
    </row>
    <row r="19">
      <c r="A19" s="3" t="n"/>
      <c r="B19" s="3" t="n"/>
      <c r="C19" s="3" t="n"/>
      <c r="D19" s="3" t="n"/>
      <c r="E19" s="3" t="n"/>
      <c r="F19" s="3" t="n"/>
      <c r="G19" s="3" t="n"/>
      <c r="H19">
        <f>IF(OR(B19="",C19="",D19=""),0,MAX(0,2*(B19+C19)*D19-N(F19))+N(G19))</f>
        <v/>
      </c>
      <c r="I19">
        <f>IF(AND(UPPER(E19)="Y",B19&lt;&gt;"",C19&lt;&gt;""),B19*C19,0)</f>
        <v/>
      </c>
      <c r="J19">
        <f>H19+I19</f>
        <v/>
      </c>
    </row>
    <row r="20">
      <c r="A20" s="3" t="n"/>
      <c r="B20" s="3" t="n"/>
      <c r="C20" s="3" t="n"/>
      <c r="D20" s="3" t="n"/>
      <c r="E20" s="3" t="n"/>
      <c r="F20" s="3" t="n"/>
      <c r="G20" s="3" t="n"/>
      <c r="H20">
        <f>IF(OR(B20="",C20="",D20=""),0,MAX(0,2*(B20+C20)*D20-N(F20))+N(G20))</f>
        <v/>
      </c>
      <c r="I20">
        <f>IF(AND(UPPER(E20)="Y",B20&lt;&gt;"",C20&lt;&gt;""),B20*C20,0)</f>
        <v/>
      </c>
      <c r="J20">
        <f>H20+I20</f>
        <v/>
      </c>
    </row>
    <row r="21">
      <c r="A21" s="3" t="n"/>
      <c r="B21" s="3" t="n"/>
      <c r="C21" s="3" t="n"/>
      <c r="D21" s="3" t="n"/>
      <c r="E21" s="3" t="n"/>
      <c r="F21" s="3" t="n"/>
      <c r="G21" s="3" t="n"/>
      <c r="H21">
        <f>IF(OR(B21="",C21="",D21=""),0,MAX(0,2*(B21+C21)*D21-N(F21))+N(G21))</f>
        <v/>
      </c>
      <c r="I21">
        <f>IF(AND(UPPER(E21)="Y",B21&lt;&gt;"",C21&lt;&gt;""),B21*C21,0)</f>
        <v/>
      </c>
      <c r="J21">
        <f>H21+I21</f>
        <v/>
      </c>
    </row>
    <row r="22">
      <c r="A22" s="3" t="n"/>
      <c r="B22" s="3" t="n"/>
      <c r="C22" s="3" t="n"/>
      <c r="D22" s="3" t="n"/>
      <c r="E22" s="3" t="n"/>
      <c r="F22" s="3" t="n"/>
      <c r="G22" s="3" t="n"/>
      <c r="H22">
        <f>IF(OR(B22="",C22="",D22=""),0,MAX(0,2*(B22+C22)*D22-N(F22))+N(G22))</f>
        <v/>
      </c>
      <c r="I22">
        <f>IF(AND(UPPER(E22)="Y",B22&lt;&gt;"",C22&lt;&gt;""),B22*C22,0)</f>
        <v/>
      </c>
      <c r="J22">
        <f>H22+I22</f>
        <v/>
      </c>
    </row>
    <row r="23">
      <c r="A23" s="3" t="n"/>
      <c r="B23" s="3" t="n"/>
      <c r="C23" s="3" t="n"/>
      <c r="D23" s="3" t="n"/>
      <c r="E23" s="3" t="n"/>
      <c r="F23" s="3" t="n"/>
      <c r="G23" s="3" t="n"/>
      <c r="H23">
        <f>IF(OR(B23="",C23="",D23=""),0,MAX(0,2*(B23+C23)*D23-N(F23))+N(G23))</f>
        <v/>
      </c>
      <c r="I23">
        <f>IF(AND(UPPER(E23)="Y",B23&lt;&gt;"",C23&lt;&gt;""),B23*C23,0)</f>
        <v/>
      </c>
      <c r="J23">
        <f>H23+I23</f>
        <v/>
      </c>
    </row>
    <row r="24">
      <c r="A24" s="3" t="n"/>
      <c r="B24" s="3" t="n"/>
      <c r="C24" s="3" t="n"/>
      <c r="D24" s="3" t="n"/>
      <c r="E24" s="3" t="n"/>
      <c r="F24" s="3" t="n"/>
      <c r="G24" s="3" t="n"/>
      <c r="H24">
        <f>IF(OR(B24="",C24="",D24=""),0,MAX(0,2*(B24+C24)*D24-N(F24))+N(G24))</f>
        <v/>
      </c>
      <c r="I24">
        <f>IF(AND(UPPER(E24)="Y",B24&lt;&gt;"",C24&lt;&gt;""),B24*C24,0)</f>
        <v/>
      </c>
      <c r="J24">
        <f>H24+I24</f>
        <v/>
      </c>
    </row>
    <row r="25">
      <c r="A25" s="3" t="n"/>
      <c r="B25" s="3" t="n"/>
      <c r="C25" s="3" t="n"/>
      <c r="D25" s="3" t="n"/>
      <c r="E25" s="3" t="n"/>
      <c r="F25" s="3" t="n"/>
      <c r="G25" s="3" t="n"/>
      <c r="H25">
        <f>IF(OR(B25="",C25="",D25=""),0,MAX(0,2*(B25+C25)*D25-N(F25))+N(G25))</f>
        <v/>
      </c>
      <c r="I25">
        <f>IF(AND(UPPER(E25)="Y",B25&lt;&gt;"",C25&lt;&gt;""),B25*C25,0)</f>
        <v/>
      </c>
      <c r="J25">
        <f>H25+I25</f>
        <v/>
      </c>
    </row>
    <row r="27">
      <c r="A27" s="2" t="inlineStr">
        <is>
          <t>Total installed area (sq ft)</t>
        </is>
      </c>
      <c r="B27">
        <f>SUM(J6:J25)</f>
        <v/>
      </c>
    </row>
    <row r="28">
      <c r="A28" s="2" t="inlineStr">
        <is>
          <t>Sheet size (sq ft per sheet: 32 = 4x8, 40 = 4x10, 48 = 4x12, 54 = 54in x 12ft)</t>
        </is>
      </c>
      <c r="B28" s="3" t="n">
        <v>48</v>
      </c>
    </row>
    <row r="29">
      <c r="A29" s="2" t="inlineStr">
        <is>
          <t>Waste (%)</t>
        </is>
      </c>
      <c r="B29" s="3" t="n">
        <v>12</v>
      </c>
    </row>
    <row r="30">
      <c r="A30" s="2" t="inlineStr">
        <is>
          <t>Sheets to order</t>
        </is>
      </c>
      <c r="B30">
        <f>IF(B27=0,0,ROUNDUP(B27*(1+B29/100)/B28,0))</f>
        <v/>
      </c>
    </row>
    <row r="31">
      <c r="A31" s="2" t="inlineStr">
        <is>
          <t>Joint compound (gal) at 1.0 gal per 100 sq ft</t>
        </is>
      </c>
      <c r="B31">
        <f>ROUND(B27/100*1,1)</f>
        <v/>
      </c>
    </row>
    <row r="32">
      <c r="A32" s="2" t="inlineStr">
        <is>
          <t>4.5-gal pails</t>
        </is>
      </c>
      <c r="B32">
        <f>IF(B31=0,0,ROUNDUP(B31/4.5,0))</f>
        <v/>
      </c>
    </row>
    <row r="33">
      <c r="A33" s="2" t="inlineStr">
        <is>
          <t>Tape (linear ft) at 37 lf per 100 sq ft</t>
        </is>
      </c>
      <c r="B33">
        <f>ROUND(B27/100*37,1)</f>
        <v/>
      </c>
    </row>
    <row r="34">
      <c r="A34" s="2" t="inlineStr">
        <is>
          <t>500-ft tape rolls</t>
        </is>
      </c>
      <c r="B34">
        <f>IF(B33=0,0,ROUNDUP(B33/500,0))</f>
        <v/>
      </c>
    </row>
    <row r="35">
      <c r="A35" s="2" t="inlineStr">
        <is>
          <t>Screws (lb) at 0.27 lb per 100 sq ft</t>
        </is>
      </c>
      <c r="B35">
        <f>ROUND(B27/100*0.27,1)</f>
        <v/>
      </c>
    </row>
    <row r="36">
      <c r="A36" s="2" t="inlineStr">
        <is>
          <t>1-lb screw boxes</t>
        </is>
      </c>
      <c r="B36">
        <f>IF(B35=0,0,ROUNDUP(B35,0))</f>
        <v/>
      </c>
    </row>
    <row r="38">
      <c r="A38" s="2" t="inlineStr">
        <is>
          <t>Notes</t>
        </is>
      </c>
    </row>
    <row r="39">
      <c r="A39" t="inlineStr">
        <is>
          <t>Wall area = 2 x (length + width) x height, minus openings, plus extra areas. Ceiling area = length x width when Ceiling is Y.</t>
        </is>
      </c>
    </row>
    <row r="40">
      <c r="A40" t="inlineStr">
        <is>
          <t>Sheets round up to whole boards after waste. Mud, tape and screws use installed area, before waste.</t>
        </is>
      </c>
    </row>
    <row r="41">
      <c r="A41" t="inlineStr">
        <is>
          <t>These are planning assumptions, not manufacturer coverage. Finish level, framing, crew and site conditions change real use.</t>
        </is>
      </c>
    </row>
    <row r="42">
      <c r="A42" t="inlineStr">
        <is>
          <t>The two example rooms are there to show the math. Overwrite or clear them.</t>
        </is>
      </c>
    </row>
    <row r="43">
      <c r="A43" t="inlineStr">
        <is>
          <t>BoardCount (iPhone and iPad) does this room by room on the job, adds your labor and markup, and makes a customer proposal PDF: boardcount.app</t>
        </is>
      </c>
    </row>
  </sheetData>
  <dataValidations count="1">
    <dataValidation sqref="E6 E7 E8 E9 E10 E11 E12 E13 E14 E15 E16 E17 E18 E19 E20 E21 E22 E23 E24 E25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BoardCount</dc:creator>
  <dc:title>BoardCount drywall takeoff worksheet</dc:title>
  <dcterms:created xsi:type="dcterms:W3CDTF">2026-10-20T11:03:03Z</dcterms:created>
  <dcterms:modified xsi:type="dcterms:W3CDTF">2026-10-20T11:03:03Z</dcterms:modified>
</cp:coreProperties>
</file>